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I17" i="1"/>
  <c r="H17" i="1"/>
  <c r="G17" i="1"/>
  <c r="F17" i="1"/>
  <c r="I16" i="1"/>
  <c r="H16" i="1"/>
  <c r="G16" i="1"/>
  <c r="F16" i="1"/>
  <c r="E15" i="1"/>
  <c r="G15" i="1" s="1"/>
  <c r="I15" i="1" s="1"/>
  <c r="D15" i="1"/>
  <c r="D19" i="1" s="1"/>
  <c r="F19" i="1" s="1"/>
  <c r="H19" i="1" s="1"/>
  <c r="C15" i="1"/>
  <c r="C19" i="1" s="1"/>
  <c r="B15" i="1"/>
  <c r="B19" i="1" s="1"/>
  <c r="G14" i="1"/>
  <c r="F14" i="1"/>
  <c r="H13" i="1"/>
  <c r="G13" i="1"/>
  <c r="I13" i="1" s="1"/>
  <c r="F13" i="1"/>
  <c r="H12" i="1"/>
  <c r="G12" i="1"/>
  <c r="I12" i="1" s="1"/>
  <c r="F12" i="1"/>
  <c r="G11" i="1"/>
  <c r="I11" i="1" s="1"/>
  <c r="F11" i="1"/>
  <c r="H11" i="1" s="1"/>
  <c r="G10" i="1"/>
  <c r="I10" i="1" s="1"/>
  <c r="F10" i="1"/>
  <c r="H10" i="1" s="1"/>
  <c r="G9" i="1"/>
  <c r="I9" i="1" s="1"/>
  <c r="F9" i="1"/>
  <c r="H9" i="1" s="1"/>
  <c r="G8" i="1"/>
  <c r="I8" i="1" s="1"/>
  <c r="F8" i="1"/>
  <c r="H8" i="1" s="1"/>
  <c r="G7" i="1"/>
  <c r="I7" i="1" s="1"/>
  <c r="F7" i="1"/>
  <c r="H7" i="1" s="1"/>
  <c r="H6" i="1"/>
  <c r="G6" i="1"/>
  <c r="I6" i="1" s="1"/>
  <c r="F6" i="1"/>
  <c r="F15" i="1" s="1"/>
  <c r="H15" i="1" s="1"/>
  <c r="E19" i="1" l="1"/>
  <c r="G19" i="1" s="1"/>
  <c r="I19" i="1" s="1"/>
</calcChain>
</file>

<file path=xl/comments1.xml><?xml version="1.0" encoding="utf-8"?>
<comments xmlns="http://schemas.openxmlformats.org/spreadsheetml/2006/main">
  <authors>
    <author>presupuesto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>presupuesto:</t>
        </r>
        <r>
          <rPr>
            <sz val="9"/>
            <color indexed="81"/>
            <rFont val="Tahoma"/>
            <family val="2"/>
          </rPr>
          <t xml:space="preserve">
EN EL 2018 HUBO UNA DISMINUCION EN LA CONTRATACION DE SERVICIOS POR HONORARIOS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presupuesto:</t>
        </r>
        <r>
          <rPr>
            <sz val="9"/>
            <color indexed="81"/>
            <rFont val="Tahoma"/>
            <family val="2"/>
          </rPr>
          <t xml:space="preserve">
EN EL 2018 NO SE PRESENTO INCAPACIDAD POR AUXILIO DE MATERNINDAD</t>
        </r>
      </text>
    </comment>
  </commentList>
</comments>
</file>

<file path=xl/sharedStrings.xml><?xml version="1.0" encoding="utf-8"?>
<sst xmlns="http://schemas.openxmlformats.org/spreadsheetml/2006/main" count="37" uniqueCount="26">
  <si>
    <t>EJECUCION PRESUPUESTAL DE GASTOS E INVERSIONES COMPARATIVO 2018 VS 2017</t>
  </si>
  <si>
    <t>DESCRIPCION</t>
  </si>
  <si>
    <t>PRESUPUESTO</t>
  </si>
  <si>
    <t>OBLIGACIONES</t>
  </si>
  <si>
    <t>VARACION</t>
  </si>
  <si>
    <t>%VARACION</t>
  </si>
  <si>
    <t>DEFINITVO</t>
  </si>
  <si>
    <t>CONTRAIDA</t>
  </si>
  <si>
    <t>ABSOLUTA PRESUP. DEF</t>
  </si>
  <si>
    <t>ABSOLUTA</t>
  </si>
  <si>
    <t>SERVICIOS DE PERSONAL DE NOMINA</t>
  </si>
  <si>
    <t>2017VS2018</t>
  </si>
  <si>
    <t>Servicios Personales Asociados a la Nomina</t>
  </si>
  <si>
    <t>Servicios Personales Asociados a la Nomina-Otros</t>
  </si>
  <si>
    <t>Servicios Personales Indirectos Supernumerario</t>
  </si>
  <si>
    <t>Servicios Personales Indirectos Honorarios</t>
  </si>
  <si>
    <t>Servicios Personales Indirectos Otros</t>
  </si>
  <si>
    <t>Contribuciones Inherentes a Nomina - Sector Privado</t>
  </si>
  <si>
    <t>ICBF</t>
  </si>
  <si>
    <t>SENA</t>
  </si>
  <si>
    <t>INDEMNIZACIION</t>
  </si>
  <si>
    <t>TOTAL GASTO DE PERSONAL Y ASOCIADO A LA NOMINA</t>
  </si>
  <si>
    <t>GASTOS GENERALES</t>
  </si>
  <si>
    <t>OTRAS TRANSFERENCIAS</t>
  </si>
  <si>
    <t>PRESUPUESTO DE GASTO DE INVERSION</t>
  </si>
  <si>
    <t>TOTAL EJECUCION DE GASTOS 2017 VS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</si>
</sst>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_€;[Red]#,##0\ _€"/>
    <numFmt numFmtId="165" formatCode="#,##0.00\ _€;[Red]#,##0.00\ _€"/>
    <numFmt numFmtId="166" formatCode="#,##0.0\ _€;[Red]#,##0.0\ _€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/>
    <xf numFmtId="164" fontId="2" fillId="3" borderId="5" xfId="0" applyNumberFormat="1" applyFont="1" applyFill="1" applyBorder="1"/>
    <xf numFmtId="164" fontId="3" fillId="4" borderId="5" xfId="0" applyNumberFormat="1" applyFont="1" applyFill="1" applyBorder="1"/>
    <xf numFmtId="0" fontId="4" fillId="0" borderId="6" xfId="0" applyFont="1" applyFill="1" applyBorder="1"/>
    <xf numFmtId="164" fontId="2" fillId="3" borderId="5" xfId="0" applyNumberFormat="1" applyFont="1" applyFill="1" applyBorder="1" applyAlignment="1">
      <alignment horizontal="left"/>
    </xf>
    <xf numFmtId="164" fontId="3" fillId="4" borderId="7" xfId="0" applyNumberFormat="1" applyFont="1" applyFill="1" applyBorder="1" applyAlignment="1">
      <alignment horizontal="left"/>
    </xf>
    <xf numFmtId="0" fontId="5" fillId="0" borderId="8" xfId="0" applyFont="1" applyFill="1" applyBorder="1"/>
    <xf numFmtId="164" fontId="6" fillId="3" borderId="4" xfId="0" applyNumberFormat="1" applyFont="1" applyFill="1" applyBorder="1"/>
    <xf numFmtId="164" fontId="7" fillId="4" borderId="9" xfId="0" applyNumberFormat="1" applyFont="1" applyFill="1" applyBorder="1"/>
    <xf numFmtId="165" fontId="7" fillId="4" borderId="9" xfId="0" applyNumberFormat="1" applyFont="1" applyFill="1" applyBorder="1"/>
    <xf numFmtId="164" fontId="6" fillId="3" borderId="6" xfId="0" applyNumberFormat="1" applyFont="1" applyFill="1" applyBorder="1"/>
    <xf numFmtId="164" fontId="7" fillId="4" borderId="6" xfId="0" applyNumberFormat="1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164" fontId="6" fillId="3" borderId="13" xfId="0" applyNumberFormat="1" applyFont="1" applyFill="1" applyBorder="1"/>
    <xf numFmtId="164" fontId="7" fillId="4" borderId="13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3" borderId="4" xfId="0" applyNumberFormat="1" applyFont="1" applyFill="1" applyBorder="1"/>
    <xf numFmtId="164" fontId="3" fillId="4" borderId="4" xfId="0" applyNumberFormat="1" applyFont="1" applyFill="1" applyBorder="1"/>
    <xf numFmtId="0" fontId="1" fillId="0" borderId="14" xfId="0" applyFont="1" applyBorder="1"/>
    <xf numFmtId="164" fontId="2" fillId="3" borderId="6" xfId="0" applyNumberFormat="1" applyFont="1" applyFill="1" applyBorder="1"/>
    <xf numFmtId="164" fontId="3" fillId="4" borderId="6" xfId="0" applyNumberFormat="1" applyFont="1" applyFill="1" applyBorder="1"/>
    <xf numFmtId="0" fontId="1" fillId="0" borderId="11" xfId="0" applyFont="1" applyBorder="1"/>
    <xf numFmtId="0" fontId="1" fillId="0" borderId="12" xfId="0" applyFont="1" applyBorder="1"/>
    <xf numFmtId="164" fontId="2" fillId="3" borderId="13" xfId="0" applyNumberFormat="1" applyFont="1" applyFill="1" applyBorder="1"/>
    <xf numFmtId="164" fontId="3" fillId="4" borderId="13" xfId="0" applyNumberFormat="1" applyFont="1" applyFill="1" applyBorder="1"/>
    <xf numFmtId="166" fontId="2" fillId="3" borderId="4" xfId="0" applyNumberFormat="1" applyFont="1" applyFill="1" applyBorder="1"/>
    <xf numFmtId="165" fontId="3" fillId="4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K8" sqref="K8"/>
    </sheetView>
  </sheetViews>
  <sheetFormatPr baseColWidth="10" defaultRowHeight="15" x14ac:dyDescent="0.25"/>
  <cols>
    <col min="1" max="1" width="42.140625" customWidth="1"/>
    <col min="2" max="2" width="19.42578125" customWidth="1"/>
    <col min="3" max="3" width="16.85546875" customWidth="1"/>
    <col min="4" max="4" width="19.5703125" customWidth="1"/>
    <col min="5" max="5" width="16.28515625" customWidth="1"/>
    <col min="6" max="6" width="17" customWidth="1"/>
    <col min="7" max="7" width="16.28515625" customWidth="1"/>
  </cols>
  <sheetData>
    <row r="1" spans="1:9" ht="15.75" thickBot="1" x14ac:dyDescent="0.3"/>
    <row r="2" spans="1:9" ht="15.75" thickBot="1" x14ac:dyDescent="0.3">
      <c r="A2" s="1" t="s">
        <v>0</v>
      </c>
      <c r="B2" s="2"/>
      <c r="C2" s="2"/>
      <c r="D2" s="2"/>
      <c r="E2" s="2"/>
      <c r="F2" s="2"/>
      <c r="G2" s="2"/>
      <c r="H2" s="2"/>
      <c r="I2" s="3"/>
    </row>
    <row r="3" spans="1:9" ht="15.75" thickBot="1" x14ac:dyDescent="0.3">
      <c r="A3" s="4" t="s">
        <v>1</v>
      </c>
      <c r="B3" s="5" t="s">
        <v>2</v>
      </c>
      <c r="C3" s="6" t="s">
        <v>3</v>
      </c>
      <c r="D3" s="5" t="s">
        <v>2</v>
      </c>
      <c r="E3" s="6" t="s">
        <v>3</v>
      </c>
      <c r="F3" s="5" t="s">
        <v>4</v>
      </c>
      <c r="G3" s="6" t="s">
        <v>4</v>
      </c>
      <c r="H3" s="5" t="s">
        <v>5</v>
      </c>
      <c r="I3" s="6" t="s">
        <v>5</v>
      </c>
    </row>
    <row r="4" spans="1:9" ht="15.75" thickBot="1" x14ac:dyDescent="0.3">
      <c r="A4" s="4"/>
      <c r="B4" s="5" t="s">
        <v>6</v>
      </c>
      <c r="C4" s="6" t="s">
        <v>7</v>
      </c>
      <c r="D4" s="5" t="s">
        <v>6</v>
      </c>
      <c r="E4" s="6" t="s">
        <v>7</v>
      </c>
      <c r="F4" s="5" t="s">
        <v>8</v>
      </c>
      <c r="G4" s="6" t="s">
        <v>9</v>
      </c>
      <c r="H4" s="5" t="s">
        <v>9</v>
      </c>
      <c r="I4" s="6" t="s">
        <v>9</v>
      </c>
    </row>
    <row r="5" spans="1:9" ht="15.75" thickBot="1" x14ac:dyDescent="0.3">
      <c r="A5" s="7" t="s">
        <v>10</v>
      </c>
      <c r="B5" s="8">
        <v>2017</v>
      </c>
      <c r="C5" s="9">
        <v>2017</v>
      </c>
      <c r="D5" s="8">
        <v>2018</v>
      </c>
      <c r="E5" s="9">
        <v>2018</v>
      </c>
      <c r="F5" s="8" t="s">
        <v>11</v>
      </c>
      <c r="G5" s="9" t="s">
        <v>11</v>
      </c>
      <c r="H5" s="8" t="s">
        <v>11</v>
      </c>
      <c r="I5" s="9" t="s">
        <v>11</v>
      </c>
    </row>
    <row r="6" spans="1:9" ht="15.75" thickBot="1" x14ac:dyDescent="0.3">
      <c r="A6" s="10" t="s">
        <v>12</v>
      </c>
      <c r="B6" s="11">
        <v>1337261690</v>
      </c>
      <c r="C6" s="12">
        <v>1327855475</v>
      </c>
      <c r="D6" s="11">
        <v>1457165018</v>
      </c>
      <c r="E6" s="12">
        <v>1423828648</v>
      </c>
      <c r="F6" s="11">
        <f>D6-B6</f>
        <v>119903328</v>
      </c>
      <c r="G6" s="12">
        <f>E6-C6</f>
        <v>95973173</v>
      </c>
      <c r="H6" s="11">
        <f>+(D6-B6)/B6*100</f>
        <v>8.9663323862960578</v>
      </c>
      <c r="I6" s="13">
        <f>G6/C6*100</f>
        <v>7.2276821391273778</v>
      </c>
    </row>
    <row r="7" spans="1:9" x14ac:dyDescent="0.25">
      <c r="A7" s="10" t="s">
        <v>13</v>
      </c>
      <c r="B7" s="14">
        <v>441452681</v>
      </c>
      <c r="C7" s="15">
        <v>438047089</v>
      </c>
      <c r="D7" s="14">
        <v>534785826</v>
      </c>
      <c r="E7" s="15">
        <v>502140988</v>
      </c>
      <c r="F7" s="14">
        <f>D7-B7</f>
        <v>93333145</v>
      </c>
      <c r="G7" s="15">
        <f>E7-C7</f>
        <v>64093899</v>
      </c>
      <c r="H7" s="14">
        <f>F7/B7*100</f>
        <v>21.142276175235189</v>
      </c>
      <c r="I7" s="13">
        <f>G7/C7*100</f>
        <v>14.631737228597357</v>
      </c>
    </row>
    <row r="8" spans="1:9" x14ac:dyDescent="0.25">
      <c r="A8" s="10" t="s">
        <v>14</v>
      </c>
      <c r="B8" s="14">
        <v>59505083</v>
      </c>
      <c r="C8" s="15">
        <v>59438538</v>
      </c>
      <c r="D8" s="14">
        <v>63635328</v>
      </c>
      <c r="E8" s="15">
        <v>61816937</v>
      </c>
      <c r="F8" s="14">
        <f>D8-B8</f>
        <v>4130245</v>
      </c>
      <c r="G8" s="15">
        <f>E8-C8</f>
        <v>2378399</v>
      </c>
      <c r="H8" s="14">
        <f>F8/B8*100</f>
        <v>6.9409952759833988</v>
      </c>
      <c r="I8" s="13">
        <f>G8/C8*100</f>
        <v>4.0014426330607256</v>
      </c>
    </row>
    <row r="9" spans="1:9" x14ac:dyDescent="0.25">
      <c r="A9" s="10" t="s">
        <v>15</v>
      </c>
      <c r="B9" s="14">
        <v>678037200</v>
      </c>
      <c r="C9" s="15">
        <v>678035900</v>
      </c>
      <c r="D9" s="14">
        <v>647557322</v>
      </c>
      <c r="E9" s="15">
        <v>645856508</v>
      </c>
      <c r="F9" s="14">
        <f>D9-B9</f>
        <v>-30479878</v>
      </c>
      <c r="G9" s="15">
        <f>E9-C9</f>
        <v>-32179392</v>
      </c>
      <c r="H9" s="14">
        <f>F9/B9*100</f>
        <v>-4.4953105817792887</v>
      </c>
      <c r="I9" s="13">
        <f>G9/C9*100</f>
        <v>-4.745971710347491</v>
      </c>
    </row>
    <row r="10" spans="1:9" x14ac:dyDescent="0.25">
      <c r="A10" s="10" t="s">
        <v>16</v>
      </c>
      <c r="B10" s="14">
        <v>300000</v>
      </c>
      <c r="C10" s="15">
        <v>300000</v>
      </c>
      <c r="D10" s="14">
        <v>0</v>
      </c>
      <c r="E10" s="15">
        <v>0</v>
      </c>
      <c r="F10" s="14">
        <f>D10-B10</f>
        <v>-300000</v>
      </c>
      <c r="G10" s="15">
        <f>E10-C10</f>
        <v>-300000</v>
      </c>
      <c r="H10" s="14">
        <f>F10/B10*100</f>
        <v>-100</v>
      </c>
      <c r="I10" s="13">
        <f>G10/C10</f>
        <v>-1</v>
      </c>
    </row>
    <row r="11" spans="1:9" x14ac:dyDescent="0.25">
      <c r="A11" s="16" t="s">
        <v>17</v>
      </c>
      <c r="B11" s="14">
        <v>266291672</v>
      </c>
      <c r="C11" s="15">
        <v>261512663</v>
      </c>
      <c r="D11" s="14">
        <v>297243568</v>
      </c>
      <c r="E11" s="15">
        <v>274585466</v>
      </c>
      <c r="F11" s="14">
        <f>D11-B11</f>
        <v>30951896</v>
      </c>
      <c r="G11" s="15">
        <f>E11-C11</f>
        <v>13072803</v>
      </c>
      <c r="H11" s="14">
        <f>F11/B11*100</f>
        <v>11.623306041654956</v>
      </c>
      <c r="I11" s="13">
        <f>G11/C11*100</f>
        <v>4.9989177770714681</v>
      </c>
    </row>
    <row r="12" spans="1:9" x14ac:dyDescent="0.25">
      <c r="A12" s="17" t="s">
        <v>18</v>
      </c>
      <c r="B12" s="14">
        <v>5825882</v>
      </c>
      <c r="C12" s="15">
        <v>5795300</v>
      </c>
      <c r="D12" s="14">
        <v>9317137</v>
      </c>
      <c r="E12" s="15">
        <v>8621700</v>
      </c>
      <c r="F12" s="14">
        <f>D12-B12</f>
        <v>3491255</v>
      </c>
      <c r="G12" s="15">
        <f>E12-C12</f>
        <v>2826400</v>
      </c>
      <c r="H12" s="14">
        <f>+(D12-B12)/B12*100</f>
        <v>59.926634284731485</v>
      </c>
      <c r="I12" s="13">
        <f>G12/C12*100</f>
        <v>48.770555450106116</v>
      </c>
    </row>
    <row r="13" spans="1:9" x14ac:dyDescent="0.25">
      <c r="A13" s="17" t="s">
        <v>19</v>
      </c>
      <c r="B13" s="14">
        <v>4614012</v>
      </c>
      <c r="C13" s="15">
        <v>3863500</v>
      </c>
      <c r="D13" s="14">
        <v>7211425</v>
      </c>
      <c r="E13" s="15">
        <v>5748300</v>
      </c>
      <c r="F13" s="14">
        <f>D13-B13</f>
        <v>2597413</v>
      </c>
      <c r="G13" s="15">
        <f>E13-C13</f>
        <v>1884800</v>
      </c>
      <c r="H13" s="14">
        <f>+(D13-B13)/B13*100</f>
        <v>56.294023509258317</v>
      </c>
      <c r="I13" s="13">
        <f>G13/C13*100</f>
        <v>48.784780639316679</v>
      </c>
    </row>
    <row r="14" spans="1:9" ht="15.75" thickBot="1" x14ac:dyDescent="0.3">
      <c r="A14" s="18" t="s">
        <v>20</v>
      </c>
      <c r="B14" s="19">
        <v>0</v>
      </c>
      <c r="C14" s="20">
        <v>0</v>
      </c>
      <c r="D14" s="19">
        <v>0</v>
      </c>
      <c r="E14" s="20">
        <v>0</v>
      </c>
      <c r="F14" s="19">
        <f>D14-B14</f>
        <v>0</v>
      </c>
      <c r="G14" s="20">
        <f>E14-C14</f>
        <v>0</v>
      </c>
      <c r="H14" s="19">
        <v>0</v>
      </c>
      <c r="I14" s="13">
        <v>0</v>
      </c>
    </row>
    <row r="15" spans="1:9" ht="26.25" customHeight="1" thickBot="1" x14ac:dyDescent="0.3">
      <c r="A15" s="21" t="s">
        <v>21</v>
      </c>
      <c r="B15" s="22">
        <f>SUM(B6:B14)</f>
        <v>2793288220</v>
      </c>
      <c r="C15" s="23">
        <f>SUM(C6:C14)</f>
        <v>2774848465</v>
      </c>
      <c r="D15" s="22">
        <f>SUM(D6:D14)</f>
        <v>3016915624</v>
      </c>
      <c r="E15" s="23">
        <f>SUM(E6:E14)</f>
        <v>2922598547</v>
      </c>
      <c r="F15" s="22">
        <f>SUM(F6:F14)</f>
        <v>223627404</v>
      </c>
      <c r="G15" s="23">
        <f>E15-B15</f>
        <v>129310327</v>
      </c>
      <c r="H15" s="22">
        <f>F15/B15*100</f>
        <v>8.005883617695563</v>
      </c>
      <c r="I15" s="23">
        <f>G15/C15*100</f>
        <v>4.6600860778896624</v>
      </c>
    </row>
    <row r="16" spans="1:9" ht="15.75" thickBot="1" x14ac:dyDescent="0.3">
      <c r="A16" s="24" t="s">
        <v>22</v>
      </c>
      <c r="B16" s="25">
        <v>2494271679</v>
      </c>
      <c r="C16" s="26">
        <v>2472268773</v>
      </c>
      <c r="D16" s="25">
        <v>2767429373</v>
      </c>
      <c r="E16" s="26">
        <v>2692770358</v>
      </c>
      <c r="F16" s="25">
        <f>D16-B16</f>
        <v>273157694</v>
      </c>
      <c r="G16" s="26">
        <f>E16-C16</f>
        <v>220501585</v>
      </c>
      <c r="H16" s="25">
        <f>F16/B16*100</f>
        <v>10.951401016168134</v>
      </c>
      <c r="I16" s="23">
        <f>G16/C16*100</f>
        <v>8.9189972954449477</v>
      </c>
    </row>
    <row r="17" spans="1:9" ht="15.75" thickBot="1" x14ac:dyDescent="0.3">
      <c r="A17" s="27" t="s">
        <v>23</v>
      </c>
      <c r="B17" s="25">
        <v>264364561</v>
      </c>
      <c r="C17" s="26">
        <v>213692724</v>
      </c>
      <c r="D17" s="25">
        <v>7760000</v>
      </c>
      <c r="E17" s="26">
        <v>6116337</v>
      </c>
      <c r="F17" s="25">
        <f>D17-B17</f>
        <v>-256604561</v>
      </c>
      <c r="G17" s="26">
        <f>E17-C17</f>
        <v>-207576387</v>
      </c>
      <c r="H17" s="25">
        <f>F17/B17*100</f>
        <v>-97.064659510092199</v>
      </c>
      <c r="I17" s="23">
        <f>G17/C17*100</f>
        <v>-97.137788837396272</v>
      </c>
    </row>
    <row r="18" spans="1:9" ht="15.75" thickBot="1" x14ac:dyDescent="0.3">
      <c r="A18" s="28" t="s">
        <v>24</v>
      </c>
      <c r="B18" s="29">
        <v>981465582</v>
      </c>
      <c r="C18" s="30">
        <v>959249704</v>
      </c>
      <c r="D18" s="29">
        <v>936182446</v>
      </c>
      <c r="E18" s="30">
        <v>907541253</v>
      </c>
      <c r="F18" s="29">
        <f>D18-B18</f>
        <v>-45283136</v>
      </c>
      <c r="G18" s="30">
        <f>E18-C18</f>
        <v>-51708451</v>
      </c>
      <c r="H18" s="29">
        <f>F18/B18*100</f>
        <v>-4.6138282208249661</v>
      </c>
      <c r="I18" s="23">
        <f>G18/C18*100</f>
        <v>-5.3905099771602325</v>
      </c>
    </row>
    <row r="19" spans="1:9" ht="75.75" thickBot="1" x14ac:dyDescent="0.3">
      <c r="A19" s="21" t="s">
        <v>25</v>
      </c>
      <c r="B19" s="22">
        <f>SUM(B15:B18)</f>
        <v>6533390042</v>
      </c>
      <c r="C19" s="23">
        <f>SUM(C15:C18)</f>
        <v>6420059666</v>
      </c>
      <c r="D19" s="22">
        <f>+D15+D16+D17+D18</f>
        <v>6728287443</v>
      </c>
      <c r="E19" s="23">
        <f>+E15+E16+E17+E18</f>
        <v>6529026495</v>
      </c>
      <c r="F19" s="22">
        <f>D19-B19</f>
        <v>194897401</v>
      </c>
      <c r="G19" s="23">
        <f>E19-C19</f>
        <v>108966829</v>
      </c>
      <c r="H19" s="31">
        <f>F19/B19*100</f>
        <v>2.9830975917111791</v>
      </c>
      <c r="I19" s="32">
        <f>G19/C19*100</f>
        <v>1.6972868582059688</v>
      </c>
    </row>
  </sheetData>
  <mergeCells count="1">
    <mergeCell ref="A2:I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presupuesto</cp:lastModifiedBy>
  <dcterms:created xsi:type="dcterms:W3CDTF">2019-04-02T18:47:30Z</dcterms:created>
  <dcterms:modified xsi:type="dcterms:W3CDTF">2019-04-02T18:49:45Z</dcterms:modified>
</cp:coreProperties>
</file>